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7.4_výzva 22_PRV_2017\Záriečie akt.1\VO\Na zverejnenie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2'!$A$1:$A$68</definedName>
    <definedName name="_xlnm.Print_Area" localSheetId="0">'Príloha č. 2'!$B$4:$I$68</definedName>
    <definedName name="obstarávateľ">[1]summary!$Z$4</definedName>
    <definedName name="podopatrenie">[1]Výzvy!$B$24:$B$27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1" l="1"/>
  <c r="A67" i="1" s="1"/>
  <c r="A68" i="1" s="1"/>
  <c r="G63" i="1"/>
  <c r="A53" i="1"/>
  <c r="A56" i="1" s="1"/>
  <c r="A49" i="1"/>
  <c r="G48" i="1"/>
  <c r="I48" i="1" s="1"/>
  <c r="C48" i="1"/>
  <c r="A48" i="1"/>
  <c r="G47" i="1"/>
  <c r="I47" i="1" s="1"/>
  <c r="C47" i="1"/>
  <c r="A47" i="1"/>
  <c r="G46" i="1"/>
  <c r="I46" i="1" s="1"/>
  <c r="C46" i="1"/>
  <c r="A46" i="1"/>
  <c r="G45" i="1"/>
  <c r="I45" i="1" s="1"/>
  <c r="C45" i="1"/>
  <c r="A45" i="1"/>
  <c r="G44" i="1"/>
  <c r="I44" i="1" s="1"/>
  <c r="C44" i="1"/>
  <c r="A44" i="1"/>
  <c r="G43" i="1"/>
  <c r="I43" i="1" s="1"/>
  <c r="C43" i="1"/>
  <c r="A43" i="1"/>
  <c r="G42" i="1"/>
  <c r="I42" i="1" s="1"/>
  <c r="C42" i="1"/>
  <c r="A42" i="1"/>
  <c r="G41" i="1"/>
  <c r="I41" i="1" s="1"/>
  <c r="C41" i="1"/>
  <c r="A41" i="1"/>
  <c r="G40" i="1"/>
  <c r="I40" i="1" s="1"/>
  <c r="C40" i="1"/>
  <c r="A40" i="1"/>
  <c r="G39" i="1"/>
  <c r="I39" i="1" s="1"/>
  <c r="C39" i="1"/>
  <c r="A39" i="1"/>
  <c r="G38" i="1"/>
  <c r="I38" i="1" s="1"/>
  <c r="C38" i="1"/>
  <c r="A38" i="1"/>
  <c r="G37" i="1"/>
  <c r="I37" i="1" s="1"/>
  <c r="C37" i="1"/>
  <c r="A37" i="1"/>
  <c r="G36" i="1"/>
  <c r="I36" i="1" s="1"/>
  <c r="C36" i="1"/>
  <c r="A36" i="1"/>
  <c r="G35" i="1"/>
  <c r="I35" i="1" s="1"/>
  <c r="C35" i="1"/>
  <c r="A35" i="1"/>
  <c r="G34" i="1"/>
  <c r="I34" i="1" s="1"/>
  <c r="C34" i="1"/>
  <c r="A34" i="1"/>
  <c r="G33" i="1"/>
  <c r="I33" i="1" s="1"/>
  <c r="C33" i="1"/>
  <c r="A33" i="1"/>
  <c r="G32" i="1"/>
  <c r="I32" i="1" s="1"/>
  <c r="C32" i="1"/>
  <c r="A32" i="1"/>
  <c r="G31" i="1"/>
  <c r="I31" i="1" s="1"/>
  <c r="C31" i="1"/>
  <c r="A31" i="1"/>
  <c r="G30" i="1"/>
  <c r="I30" i="1" s="1"/>
  <c r="C30" i="1"/>
  <c r="A30" i="1"/>
  <c r="G29" i="1"/>
  <c r="I29" i="1" s="1"/>
  <c r="C29" i="1"/>
  <c r="A29" i="1"/>
  <c r="I28" i="1"/>
  <c r="H28" i="1"/>
  <c r="C14" i="1"/>
  <c r="B7" i="1"/>
  <c r="B5" i="1"/>
  <c r="I4" i="1"/>
  <c r="I49" i="1" l="1"/>
  <c r="A57" i="1"/>
  <c r="A54" i="1"/>
  <c r="A58" i="1"/>
  <c r="A66" i="1"/>
  <c r="A55" i="1"/>
  <c r="A59" i="1"/>
</calcChain>
</file>

<file path=xl/sharedStrings.xml><?xml version="1.0" encoding="utf-8"?>
<sst xmlns="http://schemas.openxmlformats.org/spreadsheetml/2006/main" count="25" uniqueCount="25">
  <si>
    <t>Pokyny k vyplneniu: Vypĺňajú sa žlto vyznačené polia !!!</t>
  </si>
  <si>
    <t>Na základe Vašej výzvy na predloženie ponuky Vám predkladáme cenovú ponuku a vyhlasujeme, že sme si preštudovali Výzvu na predloženie ponuky a súhlasíme s podmienkami uvedenými vo Výzve na predloženie  ponuky. Čestne vyhlasujeme, že akceptujeme všetky požiadavky obstarávateľa a tieto požiadavky sme zahrnuli do predloženej cenovej ponuky.</t>
  </si>
  <si>
    <t>Obchodný názov:</t>
  </si>
  <si>
    <t>Sídlo:</t>
  </si>
  <si>
    <t>IČO:</t>
  </si>
  <si>
    <t>DIČ: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</si>
  <si>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</si>
  <si>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</si>
  <si>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</si>
  <si>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</si>
  <si>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</si>
  <si>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</si>
  <si>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P.č.</t>
  </si>
  <si>
    <t>Názov predmetu zákazky</t>
  </si>
  <si>
    <t>Uveďte konkrétny názov – výrobca, značka, typové označenie a pod. /
Pri stavbe názov stavby z projektovej dokumentácie</t>
  </si>
  <si>
    <t>Množstvo</t>
  </si>
  <si>
    <t xml:space="preserve">Cenová ponuka spolu: </t>
  </si>
  <si>
    <t>* Ak je neplatca DPH, uvádza sa jednotková cena celkom.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</si>
  <si>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(Príloha č. 2a)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</si>
  <si>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</si>
  <si>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pečiatku), ako aj v elektronickej podobe na CD nosiči vo formáte, ktorý umožňuje vyhľadávanie a spracovávanie údajov.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</si>
  <si>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</si>
  <si>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</si>
  <si>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Cenová ponuka musí byť podpísaná v zmysle Živnostenského / Obchodného, resp. iného registra, ktorý oprávňuje uchádzača na podnikanie.</t>
    </r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</si>
  <si>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Rozpočet cenovej ponuky musí byť podpísaný v zmysle Živnostenského / Obchodného, resp. iného registra, ktorý oprávňuje uchádzača na podnikanie.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</si>
</sst>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quotePrefix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0" fontId="0" fillId="0" borderId="0" xfId="0" applyFont="1" applyAlignment="1" applyProtection="1">
      <alignment vertical="center"/>
    </xf>
    <xf numFmtId="49" fontId="0" fillId="0" borderId="0" xfId="0" applyNumberFormat="1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0" fillId="0" borderId="0" xfId="0" applyNumberFormat="1" applyFont="1" applyProtection="1"/>
    <xf numFmtId="0" fontId="9" fillId="2" borderId="1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11" fillId="0" borderId="6" xfId="0" applyNumberFormat="1" applyFont="1" applyFill="1" applyBorder="1" applyAlignment="1" applyProtection="1">
      <alignment vertical="center" wrapText="1"/>
    </xf>
    <xf numFmtId="164" fontId="11" fillId="4" borderId="23" xfId="0" applyNumberFormat="1" applyFont="1" applyFill="1" applyBorder="1" applyAlignment="1" applyProtection="1">
      <alignment vertical="center" wrapText="1"/>
    </xf>
    <xf numFmtId="4" fontId="11" fillId="3" borderId="24" xfId="0" applyNumberFormat="1" applyFont="1" applyFill="1" applyBorder="1" applyAlignment="1" applyProtection="1">
      <alignment vertical="center" wrapText="1"/>
      <protection locked="0"/>
    </xf>
    <xf numFmtId="4" fontId="11" fillId="0" borderId="23" xfId="0" applyNumberFormat="1" applyFont="1" applyFill="1" applyBorder="1" applyAlignment="1" applyProtection="1">
      <alignment vertical="center" wrapText="1"/>
    </xf>
    <xf numFmtId="0" fontId="11" fillId="0" borderId="9" xfId="0" applyNumberFormat="1" applyFont="1" applyFill="1" applyBorder="1" applyAlignment="1" applyProtection="1">
      <alignment vertical="center" wrapText="1"/>
    </xf>
    <xf numFmtId="164" fontId="11" fillId="4" borderId="26" xfId="0" applyNumberFormat="1" applyFont="1" applyFill="1" applyBorder="1" applyAlignment="1" applyProtection="1">
      <alignment vertical="center" wrapText="1"/>
    </xf>
    <xf numFmtId="4" fontId="11" fillId="3" borderId="27" xfId="0" applyNumberFormat="1" applyFont="1" applyFill="1" applyBorder="1" applyAlignment="1" applyProtection="1">
      <alignment vertical="center" wrapText="1"/>
      <protection locked="0"/>
    </xf>
    <xf numFmtId="4" fontId="11" fillId="0" borderId="26" xfId="0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 applyProtection="1">
      <alignment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3" borderId="30" xfId="0" applyNumberFormat="1" applyFont="1" applyFill="1" applyBorder="1" applyAlignment="1" applyProtection="1">
      <alignment vertical="center" wrapText="1"/>
      <protection locked="0"/>
    </xf>
    <xf numFmtId="4" fontId="11" fillId="0" borderId="29" xfId="0" applyNumberFormat="1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49" fontId="0" fillId="0" borderId="19" xfId="0" applyNumberFormat="1" applyFont="1" applyBorder="1" applyProtection="1"/>
    <xf numFmtId="0" fontId="0" fillId="0" borderId="19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right" vertical="center"/>
    </xf>
    <xf numFmtId="4" fontId="1" fillId="2" borderId="2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top"/>
    </xf>
    <xf numFmtId="0" fontId="8" fillId="0" borderId="0" xfId="1" applyFont="1" applyFill="1" applyAlignment="1" applyProtection="1">
      <alignment horizontal="right" vertical="center"/>
    </xf>
    <xf numFmtId="0" fontId="8" fillId="0" borderId="31" xfId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31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vertical="center" wrapText="1"/>
    </xf>
    <xf numFmtId="49" fontId="0" fillId="0" borderId="0" xfId="0" applyNumberFormat="1" applyFont="1" applyAlignment="1" applyProtection="1"/>
    <xf numFmtId="49" fontId="0" fillId="0" borderId="0" xfId="0" applyNumberFormat="1" applyFont="1" applyAlignment="1" applyProtection="1">
      <alignment horizontal="justify" wrapText="1"/>
    </xf>
    <xf numFmtId="0" fontId="8" fillId="0" borderId="0" xfId="1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justify" vertical="center" wrapText="1"/>
    </xf>
    <xf numFmtId="0" fontId="11" fillId="4" borderId="10" xfId="0" applyNumberFormat="1" applyFont="1" applyFill="1" applyBorder="1" applyAlignment="1" applyProtection="1">
      <alignment vertical="center" wrapText="1"/>
    </xf>
    <xf numFmtId="0" fontId="11" fillId="4" borderId="25" xfId="0" applyNumberFormat="1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1" fillId="4" borderId="14" xfId="0" applyNumberFormat="1" applyFont="1" applyFill="1" applyBorder="1" applyAlignment="1" applyProtection="1">
      <alignment vertical="center" wrapText="1"/>
    </xf>
    <xf numFmtId="0" fontId="11" fillId="4" borderId="28" xfId="0" applyNumberFormat="1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2" fillId="3" borderId="14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8" xfId="0" applyFont="1" applyFill="1" applyBorder="1" applyAlignment="1" applyProtection="1">
      <alignment vertical="center" wrapText="1"/>
    </xf>
    <xf numFmtId="0" fontId="11" fillId="4" borderId="21" xfId="0" applyNumberFormat="1" applyFont="1" applyFill="1" applyBorder="1" applyAlignment="1" applyProtection="1">
      <alignment vertical="center" wrapText="1"/>
    </xf>
    <xf numFmtId="0" fontId="11" fillId="4" borderId="22" xfId="0" applyNumberFormat="1" applyFont="1" applyFill="1" applyBorder="1" applyAlignment="1" applyProtection="1">
      <alignment vertical="center" wrapText="1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21" xfId="0" applyFont="1" applyFill="1" applyBorder="1" applyAlignment="1" applyProtection="1">
      <alignment vertical="center" wrapText="1"/>
      <protection locked="0"/>
    </xf>
    <xf numFmtId="0" fontId="8" fillId="0" borderId="9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vertical="top"/>
    </xf>
    <xf numFmtId="0" fontId="8" fillId="0" borderId="10" xfId="1" applyFont="1" applyFill="1" applyBorder="1" applyAlignment="1" applyProtection="1">
      <alignment vertical="top"/>
    </xf>
    <xf numFmtId="0" fontId="4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7.4_v&#253;zva%2022_PRV_2017/Z&#225;rie&#269;ie%20akt.1/VO/Predloha_ZNH_akt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íloha č. 1a - audit"/>
      <sheetName val="Príloha č. 1b - audit"/>
      <sheetName val="Príloha č. 2 - audit"/>
      <sheetName val="Prieskum trhu PHZ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Výzvy"/>
      <sheetName val="Pracovné dni"/>
      <sheetName val="Sviatky"/>
    </sheetNames>
    <sheetDataSet>
      <sheetData sheetId="0">
        <row r="4">
          <cell r="Z4" t="str">
            <v>verejný obstarávateľ</v>
          </cell>
        </row>
        <row r="12">
          <cell r="F12" t="str">
            <v>stavebné práce</v>
          </cell>
        </row>
        <row r="37">
          <cell r="B37" t="str">
            <v xml:space="preserve">Rekonštrukcia kultúrneho domu HSV -  Práce a dodávky HSV    
    2 -  Zakladanie    
    4 -  Vodorovné konštrukcie    
    6 -  Úpravy povrchov, podlahy, osadenie    
    9 -  Ostatné konštrukcie a práce-búranie    
M - Práce a dodávky - M - Práce a dodávky    
    21-M - Elektromontáž - 21-M - Elektromontáž    
    fd - Bleskozvod - fd - Bleskozvod    
PSV -  Práce a dodávky PSV    
    713 -  Izolácie tepelné    
    762 -  Konštrukcie tesárske    
    763 -  Konštrukcie    
    764 -  Konštrukcie klampiarske    
    766 -  Konštrukcie stolárske    
    767 -  Konštrukcie doplnkové kovové    
    783 -  Dokončovacie práce    
</v>
          </cell>
          <cell r="G37">
            <v>1</v>
          </cell>
        </row>
        <row r="58">
          <cell r="E58" t="str">
            <v>cenové ponuky komplexne</v>
          </cell>
        </row>
        <row r="72">
          <cell r="H72">
            <v>43049</v>
          </cell>
        </row>
        <row r="73">
          <cell r="H73">
            <v>43049</v>
          </cell>
        </row>
        <row r="74">
          <cell r="H74">
            <v>43049</v>
          </cell>
        </row>
        <row r="89">
          <cell r="D89" t="str">
            <v>Cena vrátane DPH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39">
          <cell r="C139" t="str">
            <v xml:space="preserve">Príloha č. 2: </v>
          </cell>
          <cell r="E139" t="str">
            <v>Cenová ponuka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Výzva na predloženie cenovej ponuky</v>
          </cell>
        </row>
        <row r="324">
          <cell r="B324" t="str">
            <v xml:space="preserve">Príloha č. 2: </v>
          </cell>
          <cell r="E324" t="str">
            <v>Rozpočet cenovej ponuky</v>
          </cell>
        </row>
      </sheetData>
      <sheetData sheetId="15"/>
      <sheetData sheetId="16"/>
      <sheetData sheetId="17"/>
      <sheetData sheetId="18"/>
      <sheetData sheetId="19"/>
      <sheetData sheetId="20">
        <row r="24">
          <cell r="B24" t="str">
            <v>7.4</v>
          </cell>
        </row>
        <row r="25">
          <cell r="B25" t="str">
            <v>4.2.1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filterMode="1"/>
  <dimension ref="A1:K68"/>
  <sheetViews>
    <sheetView tabSelected="1" view="pageBreakPreview" zoomScaleNormal="100" zoomScaleSheetLayoutView="100" workbookViewId="0">
      <pane ySplit="3" topLeftCell="A4" activePane="bottomLeft" state="frozen"/>
      <selection pane="bottomLeft" activeCell="E19" sqref="E19:G19"/>
    </sheetView>
  </sheetViews>
  <sheetFormatPr defaultColWidth="9.140625" defaultRowHeight="15" x14ac:dyDescent="0.25"/>
  <cols>
    <col min="1" max="1" width="4.7109375" style="13" customWidth="1"/>
    <col min="2" max="2" width="3.28515625" style="14" customWidth="1"/>
    <col min="3" max="4" width="12.85546875" style="13" customWidth="1"/>
    <col min="5" max="6" width="16.42578125" style="13" customWidth="1"/>
    <col min="7" max="7" width="8.5703125" style="13" bestFit="1" customWidth="1"/>
    <col min="8" max="9" width="14.28515625" style="13" customWidth="1"/>
    <col min="10" max="10" width="6.5703125" style="13" bestFit="1" customWidth="1"/>
    <col min="11" max="11" width="14.5703125" style="13" bestFit="1" customWidth="1"/>
    <col min="12" max="23" width="9.140625" style="13"/>
    <col min="24" max="24" width="9.42578125" style="13" bestFit="1" customWidth="1"/>
    <col min="25" max="16384" width="9.140625" style="13"/>
  </cols>
  <sheetData>
    <row r="1" spans="1:11" s="1" customFormat="1" x14ac:dyDescent="0.25">
      <c r="A1" s="1">
        <v>1</v>
      </c>
    </row>
    <row r="2" spans="1:11" s="1" customFormat="1" ht="18.75" x14ac:dyDescent="0.25">
      <c r="A2" s="2">
        <v>1</v>
      </c>
      <c r="B2" s="3" t="s">
        <v>0</v>
      </c>
      <c r="C2" s="3"/>
      <c r="D2" s="3"/>
    </row>
    <row r="3" spans="1:11" s="1" customFormat="1" x14ac:dyDescent="0.25">
      <c r="A3" s="1">
        <v>1</v>
      </c>
    </row>
    <row r="4" spans="1:11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6" t="str">
        <f>IF(COUNTA([1]summary!$H$72:$H$81)=0,'[1]Výzva na prieskum trhu'!$C$139,'[1]Výzva na predloženie CP'!$B$324)</f>
        <v xml:space="preserve">Príloha č. 2: </v>
      </c>
    </row>
    <row r="5" spans="1:11" s="2" customFormat="1" ht="23.25" x14ac:dyDescent="0.25">
      <c r="A5" s="2">
        <v>1</v>
      </c>
      <c r="B5" s="76" t="str">
        <f>IF(COUNTA([1]summary!$H$72:$H$81)=0,'[1]Výzva na prieskum trhu'!$B$2,'[1]Výzva na predloženie CP'!$B$2)</f>
        <v>Výzva na predloženie cenovej ponuky</v>
      </c>
      <c r="C5" s="76"/>
      <c r="D5" s="76"/>
      <c r="E5" s="76"/>
      <c r="F5" s="76"/>
      <c r="G5" s="76"/>
      <c r="H5" s="76"/>
      <c r="I5" s="76"/>
      <c r="K5" s="7"/>
    </row>
    <row r="6" spans="1:11" s="2" customFormat="1" x14ac:dyDescent="0.25">
      <c r="A6" s="2">
        <v>1</v>
      </c>
      <c r="B6" s="8"/>
      <c r="C6" s="8"/>
      <c r="D6" s="8"/>
      <c r="E6" s="8"/>
      <c r="F6" s="8"/>
      <c r="G6" s="8"/>
      <c r="H6" s="8"/>
      <c r="I6" s="8"/>
      <c r="K6" s="7"/>
    </row>
    <row r="7" spans="1:11" s="2" customFormat="1" ht="23.25" x14ac:dyDescent="0.25">
      <c r="A7" s="2">
        <v>1</v>
      </c>
      <c r="B7" s="76" t="str">
        <f>IF(COUNTA([1]summary!$H$72:$H$81)=0,'[1]Výzva na prieskum trhu'!$E$139,'[1]Výzva na predloženie CP'!$E$324)</f>
        <v>Rozpočet cenovej ponuky</v>
      </c>
      <c r="C7" s="76"/>
      <c r="D7" s="76"/>
      <c r="E7" s="76"/>
      <c r="F7" s="76"/>
      <c r="G7" s="76"/>
      <c r="H7" s="76"/>
      <c r="I7" s="76"/>
      <c r="K7" s="7"/>
    </row>
    <row r="8" spans="1:11" s="1" customFormat="1" x14ac:dyDescent="0.25">
      <c r="A8" s="2">
        <v>1</v>
      </c>
      <c r="B8" s="9"/>
    </row>
    <row r="9" spans="1:11" s="1" customFormat="1" x14ac:dyDescent="0.25">
      <c r="A9" s="1">
        <v>1</v>
      </c>
      <c r="B9" s="77" t="s">
        <v>1</v>
      </c>
      <c r="C9" s="77"/>
      <c r="D9" s="77"/>
      <c r="E9" s="77"/>
      <c r="F9" s="77"/>
      <c r="G9" s="77"/>
      <c r="H9" s="77"/>
      <c r="I9" s="77"/>
    </row>
    <row r="10" spans="1:11" s="1" customFormat="1" x14ac:dyDescent="0.25">
      <c r="A10" s="2">
        <v>1</v>
      </c>
      <c r="B10" s="77"/>
      <c r="C10" s="77"/>
      <c r="D10" s="77"/>
      <c r="E10" s="77"/>
      <c r="F10" s="77"/>
      <c r="G10" s="77"/>
      <c r="H10" s="77"/>
      <c r="I10" s="77"/>
    </row>
    <row r="11" spans="1:11" s="1" customFormat="1" x14ac:dyDescent="0.25">
      <c r="A11" s="2">
        <v>1</v>
      </c>
      <c r="B11" s="77"/>
      <c r="C11" s="77"/>
      <c r="D11" s="77"/>
      <c r="E11" s="77"/>
      <c r="F11" s="77"/>
      <c r="G11" s="77"/>
      <c r="H11" s="77"/>
      <c r="I11" s="77"/>
    </row>
    <row r="12" spans="1:11" s="1" customFormat="1" x14ac:dyDescent="0.25">
      <c r="A12" s="2">
        <v>1</v>
      </c>
      <c r="B12" s="77"/>
      <c r="C12" s="77"/>
      <c r="D12" s="77"/>
      <c r="E12" s="77"/>
      <c r="F12" s="77"/>
      <c r="G12" s="77"/>
      <c r="H12" s="77"/>
      <c r="I12" s="77"/>
    </row>
    <row r="13" spans="1:11" s="1" customFormat="1" ht="15.75" thickBot="1" x14ac:dyDescent="0.3">
      <c r="A13" s="1">
        <v>1</v>
      </c>
      <c r="B13" s="9"/>
    </row>
    <row r="14" spans="1:11" s="10" customFormat="1" ht="19.5" customHeight="1" thickBot="1" x14ac:dyDescent="0.3">
      <c r="A14" s="1">
        <v>1</v>
      </c>
      <c r="C14" s="78" t="str">
        <f>"Identifikačné údaje "&amp;IF(OR([1]summary!$K$41="",[1]summary!$K$41&gt;=[1]summary!$K$39),"navrhovateľa:","dodávateľa:")</f>
        <v>Identifikačné údaje navrhovateľa:</v>
      </c>
      <c r="D14" s="79"/>
      <c r="E14" s="79"/>
      <c r="F14" s="79"/>
      <c r="G14" s="80"/>
    </row>
    <row r="15" spans="1:11" s="10" customFormat="1" ht="19.5" customHeight="1" x14ac:dyDescent="0.25">
      <c r="A15" s="1">
        <v>1</v>
      </c>
      <c r="C15" s="81" t="s">
        <v>2</v>
      </c>
      <c r="D15" s="82"/>
      <c r="E15" s="83"/>
      <c r="F15" s="84"/>
      <c r="G15" s="85"/>
    </row>
    <row r="16" spans="1:11" s="10" customFormat="1" ht="39" customHeight="1" x14ac:dyDescent="0.25">
      <c r="A16" s="1">
        <v>1</v>
      </c>
      <c r="C16" s="74" t="s">
        <v>3</v>
      </c>
      <c r="D16" s="75"/>
      <c r="E16" s="66"/>
      <c r="F16" s="67"/>
      <c r="G16" s="68"/>
    </row>
    <row r="17" spans="1:9" s="10" customFormat="1" ht="19.5" customHeight="1" x14ac:dyDescent="0.25">
      <c r="A17" s="1">
        <v>1</v>
      </c>
      <c r="C17" s="64" t="s">
        <v>4</v>
      </c>
      <c r="D17" s="65"/>
      <c r="E17" s="66"/>
      <c r="F17" s="67"/>
      <c r="G17" s="68"/>
    </row>
    <row r="18" spans="1:9" s="10" customFormat="1" ht="19.5" customHeight="1" x14ac:dyDescent="0.25">
      <c r="A18" s="1">
        <v>1</v>
      </c>
      <c r="C18" s="64" t="s">
        <v>5</v>
      </c>
      <c r="D18" s="65"/>
      <c r="E18" s="66"/>
      <c r="F18" s="67"/>
      <c r="G18" s="68"/>
    </row>
    <row r="19" spans="1:9" s="10" customFormat="1" ht="19.5" customHeight="1" x14ac:dyDescent="0.25">
      <c r="A19" s="1">
        <v>1</v>
      </c>
      <c r="C19" s="64" t="s">
        <v>6</v>
      </c>
      <c r="D19" s="65"/>
      <c r="E19" s="66"/>
      <c r="F19" s="67"/>
      <c r="G19" s="68"/>
    </row>
    <row r="20" spans="1:9" s="10" customFormat="1" ht="19.5" customHeight="1" x14ac:dyDescent="0.25">
      <c r="A20" s="1">
        <v>1</v>
      </c>
      <c r="C20" s="64" t="s">
        <v>7</v>
      </c>
      <c r="D20" s="65"/>
      <c r="E20" s="66"/>
      <c r="F20" s="67"/>
      <c r="G20" s="68"/>
    </row>
    <row r="21" spans="1:9" s="10" customFormat="1" ht="19.5" customHeight="1" x14ac:dyDescent="0.25">
      <c r="A21" s="1">
        <v>1</v>
      </c>
      <c r="C21" s="64" t="s">
        <v>8</v>
      </c>
      <c r="D21" s="65"/>
      <c r="E21" s="66"/>
      <c r="F21" s="67"/>
      <c r="G21" s="68"/>
    </row>
    <row r="22" spans="1:9" s="10" customFormat="1" ht="19.5" customHeight="1" x14ac:dyDescent="0.25">
      <c r="A22" s="1">
        <v>1</v>
      </c>
      <c r="C22" s="64" t="s">
        <v>9</v>
      </c>
      <c r="D22" s="65"/>
      <c r="E22" s="66"/>
      <c r="F22" s="67"/>
      <c r="G22" s="68"/>
    </row>
    <row r="23" spans="1:9" s="10" customFormat="1" ht="19.5" customHeight="1" x14ac:dyDescent="0.25">
      <c r="A23" s="1">
        <v>1</v>
      </c>
      <c r="C23" s="64" t="s">
        <v>10</v>
      </c>
      <c r="D23" s="65"/>
      <c r="E23" s="66"/>
      <c r="F23" s="67"/>
      <c r="G23" s="68"/>
    </row>
    <row r="24" spans="1:9" s="10" customFormat="1" ht="19.5" customHeight="1" thickBot="1" x14ac:dyDescent="0.3">
      <c r="A24" s="1">
        <v>1</v>
      </c>
      <c r="C24" s="69" t="s">
        <v>11</v>
      </c>
      <c r="D24" s="70"/>
      <c r="E24" s="71"/>
      <c r="F24" s="72"/>
      <c r="G24" s="73"/>
    </row>
    <row r="25" spans="1:9" x14ac:dyDescent="0.25">
      <c r="A25" s="1">
        <v>1</v>
      </c>
      <c r="B25" s="11"/>
      <c r="C25" s="12"/>
      <c r="D25" s="12"/>
      <c r="E25" s="12"/>
      <c r="F25" s="12"/>
      <c r="G25" s="12"/>
    </row>
    <row r="26" spans="1:9" x14ac:dyDescent="0.25">
      <c r="A26" s="1">
        <v>1</v>
      </c>
      <c r="C26" s="12"/>
      <c r="D26" s="12"/>
      <c r="E26" s="12"/>
      <c r="F26" s="12"/>
    </row>
    <row r="27" spans="1:9" ht="15.75" thickBot="1" x14ac:dyDescent="0.3">
      <c r="A27" s="10">
        <v>1</v>
      </c>
    </row>
    <row r="28" spans="1:9" ht="54.95" customHeight="1" thickBot="1" x14ac:dyDescent="0.3">
      <c r="A28" s="10">
        <v>1</v>
      </c>
      <c r="B28" s="15" t="s">
        <v>12</v>
      </c>
      <c r="C28" s="56" t="s">
        <v>13</v>
      </c>
      <c r="D28" s="57"/>
      <c r="E28" s="58" t="s">
        <v>14</v>
      </c>
      <c r="F28" s="59"/>
      <c r="G28" s="16" t="s">
        <v>15</v>
      </c>
      <c r="H28" s="17" t="str">
        <f>IFERROR("Jednotková cena 
v EUR "&amp;RIGHT([1]summary!$D$89,LEN([1]summary!$D$89)-5)&amp;"*","")</f>
        <v>Jednotková cena 
v EUR vrátane DPH*</v>
      </c>
      <c r="I28" s="18" t="str">
        <f>IFERROR("Cena celkom 
v EUR "&amp;RIGHT([1]summary!D$89,LEN([1]summary!$D$89)-5),"")</f>
        <v>Cena celkom 
v EUR vrátane DPH</v>
      </c>
    </row>
    <row r="29" spans="1:9" ht="318" customHeight="1" x14ac:dyDescent="0.25">
      <c r="A29" s="10">
        <f>IF(C29&lt;&gt;"",1,0)</f>
        <v>1</v>
      </c>
      <c r="B29" s="19">
        <v>1</v>
      </c>
      <c r="C29" s="60" t="str">
        <f>IF([1]summary!B37="","",[1]summary!B37)</f>
        <v xml:space="preserve">Rekonštrukcia kultúrneho domu HSV -  Práce a dodávky HSV    
    2 -  Zakladanie    
    4 -  Vodorovné konštrukcie    
    6 -  Úpravy povrchov, podlahy, osadenie    
    9 -  Ostatné konštrukcie a práce-búranie    
M - Práce a dodávky - M - Práce a dodávky    
    21-M - Elektromontáž - 21-M - Elektromontáž    
    fd - Bleskozvod - fd - Bleskozvod    
PSV -  Práce a dodávky PSV    
    713 -  Izolácie tepelné    
    762 -  Konštrukcie tesárske    
    763 -  Konštrukcie    
    764 -  Konštrukcie klampiarske    
    766 -  Konštrukcie stolárske    
    767 -  Konštrukcie doplnkové kovové    
    783 -  Dokončovacie práce    
</v>
      </c>
      <c r="D29" s="61"/>
      <c r="E29" s="62"/>
      <c r="F29" s="63"/>
      <c r="G29" s="20">
        <f>IF([1]summary!G37&lt;&gt;"",[1]summary!G37,"")</f>
        <v>1</v>
      </c>
      <c r="H29" s="21"/>
      <c r="I29" s="22" t="str">
        <f t="shared" ref="I29:I48" si="0">IF(AND(H29&lt;&gt;"",G29&lt;&gt;""),H29*G29,"")</f>
        <v/>
      </c>
    </row>
    <row r="30" spans="1:9" ht="25.5" hidden="1" customHeight="1" x14ac:dyDescent="0.25">
      <c r="A30" s="10">
        <f t="shared" ref="A30:A48" si="1">IF(C30&lt;&gt;"",1,0)</f>
        <v>0</v>
      </c>
      <c r="B30" s="23">
        <v>2</v>
      </c>
      <c r="C30" s="48" t="str">
        <f>IF([1]summary!B38="","",[1]summary!B38)</f>
        <v/>
      </c>
      <c r="D30" s="49"/>
      <c r="E30" s="50"/>
      <c r="F30" s="51"/>
      <c r="G30" s="24" t="str">
        <f>IF([1]summary!G38&lt;&gt;"",[1]summary!G38,"")</f>
        <v/>
      </c>
      <c r="H30" s="25"/>
      <c r="I30" s="26" t="str">
        <f t="shared" si="0"/>
        <v/>
      </c>
    </row>
    <row r="31" spans="1:9" ht="25.5" hidden="1" customHeight="1" x14ac:dyDescent="0.25">
      <c r="A31" s="10">
        <f t="shared" si="1"/>
        <v>0</v>
      </c>
      <c r="B31" s="23">
        <v>3</v>
      </c>
      <c r="C31" s="48" t="str">
        <f>IF([1]summary!B39="","",[1]summary!B39)</f>
        <v/>
      </c>
      <c r="D31" s="49"/>
      <c r="E31" s="50"/>
      <c r="F31" s="51"/>
      <c r="G31" s="24" t="str">
        <f>IF([1]summary!G39&lt;&gt;"",[1]summary!G39,"")</f>
        <v/>
      </c>
      <c r="H31" s="25"/>
      <c r="I31" s="26" t="str">
        <f t="shared" si="0"/>
        <v/>
      </c>
    </row>
    <row r="32" spans="1:9" ht="25.5" hidden="1" customHeight="1" x14ac:dyDescent="0.25">
      <c r="A32" s="10">
        <f t="shared" si="1"/>
        <v>0</v>
      </c>
      <c r="B32" s="23">
        <v>4</v>
      </c>
      <c r="C32" s="48" t="str">
        <f>IF([1]summary!B40="","",[1]summary!B40)</f>
        <v/>
      </c>
      <c r="D32" s="49"/>
      <c r="E32" s="50"/>
      <c r="F32" s="51"/>
      <c r="G32" s="24" t="str">
        <f>IF([1]summary!G40&lt;&gt;"",[1]summary!G40,"")</f>
        <v/>
      </c>
      <c r="H32" s="25"/>
      <c r="I32" s="26" t="str">
        <f t="shared" si="0"/>
        <v/>
      </c>
    </row>
    <row r="33" spans="1:9" ht="25.5" hidden="1" customHeight="1" x14ac:dyDescent="0.25">
      <c r="A33" s="10">
        <f t="shared" si="1"/>
        <v>0</v>
      </c>
      <c r="B33" s="23">
        <v>5</v>
      </c>
      <c r="C33" s="48" t="str">
        <f>IF([1]summary!B41="","",[1]summary!B41)</f>
        <v/>
      </c>
      <c r="D33" s="49"/>
      <c r="E33" s="50"/>
      <c r="F33" s="51"/>
      <c r="G33" s="24" t="str">
        <f>IF([1]summary!G41&lt;&gt;"",[1]summary!G41,"")</f>
        <v/>
      </c>
      <c r="H33" s="25"/>
      <c r="I33" s="26" t="str">
        <f t="shared" si="0"/>
        <v/>
      </c>
    </row>
    <row r="34" spans="1:9" ht="25.5" hidden="1" customHeight="1" x14ac:dyDescent="0.25">
      <c r="A34" s="10">
        <f t="shared" si="1"/>
        <v>0</v>
      </c>
      <c r="B34" s="23">
        <v>6</v>
      </c>
      <c r="C34" s="48" t="str">
        <f>IF([1]summary!B42="","",[1]summary!B42)</f>
        <v/>
      </c>
      <c r="D34" s="49"/>
      <c r="E34" s="50"/>
      <c r="F34" s="51"/>
      <c r="G34" s="24" t="str">
        <f>IF([1]summary!G42&lt;&gt;"",[1]summary!G42,"")</f>
        <v/>
      </c>
      <c r="H34" s="25"/>
      <c r="I34" s="26" t="str">
        <f t="shared" si="0"/>
        <v/>
      </c>
    </row>
    <row r="35" spans="1:9" ht="25.5" hidden="1" customHeight="1" x14ac:dyDescent="0.25">
      <c r="A35" s="10">
        <f t="shared" si="1"/>
        <v>0</v>
      </c>
      <c r="B35" s="23">
        <v>7</v>
      </c>
      <c r="C35" s="48" t="str">
        <f>IF([1]summary!B43="","",[1]summary!B43)</f>
        <v/>
      </c>
      <c r="D35" s="49"/>
      <c r="E35" s="50"/>
      <c r="F35" s="51"/>
      <c r="G35" s="24" t="str">
        <f>IF([1]summary!G43&lt;&gt;"",[1]summary!G43,"")</f>
        <v/>
      </c>
      <c r="H35" s="25"/>
      <c r="I35" s="26" t="str">
        <f t="shared" si="0"/>
        <v/>
      </c>
    </row>
    <row r="36" spans="1:9" ht="25.5" hidden="1" customHeight="1" x14ac:dyDescent="0.25">
      <c r="A36" s="10">
        <f t="shared" si="1"/>
        <v>0</v>
      </c>
      <c r="B36" s="23">
        <v>8</v>
      </c>
      <c r="C36" s="48" t="str">
        <f>IF([1]summary!B44="","",[1]summary!B44)</f>
        <v/>
      </c>
      <c r="D36" s="49"/>
      <c r="E36" s="50"/>
      <c r="F36" s="51"/>
      <c r="G36" s="24" t="str">
        <f>IF([1]summary!G44&lt;&gt;"",[1]summary!G44,"")</f>
        <v/>
      </c>
      <c r="H36" s="25"/>
      <c r="I36" s="26" t="str">
        <f t="shared" si="0"/>
        <v/>
      </c>
    </row>
    <row r="37" spans="1:9" ht="25.5" hidden="1" customHeight="1" x14ac:dyDescent="0.25">
      <c r="A37" s="10">
        <f t="shared" si="1"/>
        <v>0</v>
      </c>
      <c r="B37" s="23">
        <v>9</v>
      </c>
      <c r="C37" s="48" t="str">
        <f>IF([1]summary!B45="","",[1]summary!B45)</f>
        <v/>
      </c>
      <c r="D37" s="49"/>
      <c r="E37" s="50"/>
      <c r="F37" s="51"/>
      <c r="G37" s="24" t="str">
        <f>IF([1]summary!G45&lt;&gt;"",[1]summary!G45,"")</f>
        <v/>
      </c>
      <c r="H37" s="25"/>
      <c r="I37" s="26" t="str">
        <f t="shared" si="0"/>
        <v/>
      </c>
    </row>
    <row r="38" spans="1:9" ht="25.5" hidden="1" customHeight="1" x14ac:dyDescent="0.25">
      <c r="A38" s="10">
        <f t="shared" si="1"/>
        <v>0</v>
      </c>
      <c r="B38" s="23">
        <v>10</v>
      </c>
      <c r="C38" s="48" t="str">
        <f>IF([1]summary!B46="","",[1]summary!B46)</f>
        <v/>
      </c>
      <c r="D38" s="49"/>
      <c r="E38" s="50"/>
      <c r="F38" s="51"/>
      <c r="G38" s="24" t="str">
        <f>IF([1]summary!G46&lt;&gt;"",[1]summary!G46,"")</f>
        <v/>
      </c>
      <c r="H38" s="25"/>
      <c r="I38" s="26" t="str">
        <f t="shared" si="0"/>
        <v/>
      </c>
    </row>
    <row r="39" spans="1:9" ht="25.5" hidden="1" customHeight="1" x14ac:dyDescent="0.25">
      <c r="A39" s="10">
        <f t="shared" si="1"/>
        <v>0</v>
      </c>
      <c r="B39" s="23">
        <v>11</v>
      </c>
      <c r="C39" s="48" t="str">
        <f>IF([1]summary!B47="","",[1]summary!B47)</f>
        <v/>
      </c>
      <c r="D39" s="49"/>
      <c r="E39" s="50"/>
      <c r="F39" s="51"/>
      <c r="G39" s="24" t="str">
        <f>IF([1]summary!G47&lt;&gt;"",[1]summary!G47,"")</f>
        <v/>
      </c>
      <c r="H39" s="25"/>
      <c r="I39" s="26" t="str">
        <f t="shared" si="0"/>
        <v/>
      </c>
    </row>
    <row r="40" spans="1:9" ht="25.5" hidden="1" customHeight="1" x14ac:dyDescent="0.25">
      <c r="A40" s="10">
        <f t="shared" si="1"/>
        <v>0</v>
      </c>
      <c r="B40" s="23">
        <v>12</v>
      </c>
      <c r="C40" s="48" t="str">
        <f>IF([1]summary!B48="","",[1]summary!B48)</f>
        <v/>
      </c>
      <c r="D40" s="49"/>
      <c r="E40" s="50"/>
      <c r="F40" s="51"/>
      <c r="G40" s="24" t="str">
        <f>IF([1]summary!G48&lt;&gt;"",[1]summary!G48,"")</f>
        <v/>
      </c>
      <c r="H40" s="25"/>
      <c r="I40" s="26" t="str">
        <f t="shared" si="0"/>
        <v/>
      </c>
    </row>
    <row r="41" spans="1:9" ht="25.5" hidden="1" customHeight="1" x14ac:dyDescent="0.25">
      <c r="A41" s="10">
        <f t="shared" si="1"/>
        <v>0</v>
      </c>
      <c r="B41" s="23">
        <v>13</v>
      </c>
      <c r="C41" s="48" t="str">
        <f>IF([1]summary!B49="","",[1]summary!B49)</f>
        <v/>
      </c>
      <c r="D41" s="49"/>
      <c r="E41" s="50"/>
      <c r="F41" s="51"/>
      <c r="G41" s="24" t="str">
        <f>IF([1]summary!G49&lt;&gt;"",[1]summary!G49,"")</f>
        <v/>
      </c>
      <c r="H41" s="25"/>
      <c r="I41" s="26" t="str">
        <f t="shared" si="0"/>
        <v/>
      </c>
    </row>
    <row r="42" spans="1:9" ht="25.5" hidden="1" customHeight="1" x14ac:dyDescent="0.25">
      <c r="A42" s="10">
        <f t="shared" si="1"/>
        <v>0</v>
      </c>
      <c r="B42" s="23">
        <v>14</v>
      </c>
      <c r="C42" s="48" t="str">
        <f>IF([1]summary!B50="","",[1]summary!B50)</f>
        <v/>
      </c>
      <c r="D42" s="49"/>
      <c r="E42" s="50"/>
      <c r="F42" s="51"/>
      <c r="G42" s="24" t="str">
        <f>IF([1]summary!G50&lt;&gt;"",[1]summary!G50,"")</f>
        <v/>
      </c>
      <c r="H42" s="25"/>
      <c r="I42" s="26" t="str">
        <f t="shared" si="0"/>
        <v/>
      </c>
    </row>
    <row r="43" spans="1:9" ht="25.5" hidden="1" customHeight="1" x14ac:dyDescent="0.25">
      <c r="A43" s="10">
        <f>IF(C43&lt;&gt;"",1,0)</f>
        <v>0</v>
      </c>
      <c r="B43" s="23">
        <v>15</v>
      </c>
      <c r="C43" s="48" t="str">
        <f>IF([1]summary!B51="","",[1]summary!B51)</f>
        <v/>
      </c>
      <c r="D43" s="49"/>
      <c r="E43" s="50"/>
      <c r="F43" s="51"/>
      <c r="G43" s="24" t="str">
        <f>IF([1]summary!G51&lt;&gt;"",[1]summary!G51,"")</f>
        <v/>
      </c>
      <c r="H43" s="25"/>
      <c r="I43" s="26" t="str">
        <f t="shared" si="0"/>
        <v/>
      </c>
    </row>
    <row r="44" spans="1:9" ht="25.5" hidden="1" customHeight="1" x14ac:dyDescent="0.25">
      <c r="A44" s="10">
        <f t="shared" si="1"/>
        <v>0</v>
      </c>
      <c r="B44" s="23">
        <v>16</v>
      </c>
      <c r="C44" s="48" t="str">
        <f>IF([1]summary!B52="","",[1]summary!B52)</f>
        <v/>
      </c>
      <c r="D44" s="49"/>
      <c r="E44" s="50"/>
      <c r="F44" s="51"/>
      <c r="G44" s="24" t="str">
        <f>IF([1]summary!G52&lt;&gt;"",[1]summary!G52,"")</f>
        <v/>
      </c>
      <c r="H44" s="25"/>
      <c r="I44" s="26" t="str">
        <f t="shared" si="0"/>
        <v/>
      </c>
    </row>
    <row r="45" spans="1:9" ht="25.5" hidden="1" customHeight="1" x14ac:dyDescent="0.25">
      <c r="A45" s="10">
        <f t="shared" si="1"/>
        <v>0</v>
      </c>
      <c r="B45" s="23">
        <v>17</v>
      </c>
      <c r="C45" s="48" t="str">
        <f>IF([1]summary!B53="","",[1]summary!B53)</f>
        <v/>
      </c>
      <c r="D45" s="49"/>
      <c r="E45" s="50"/>
      <c r="F45" s="51"/>
      <c r="G45" s="24" t="str">
        <f>IF([1]summary!G53&lt;&gt;"",[1]summary!G53,"")</f>
        <v/>
      </c>
      <c r="H45" s="25"/>
      <c r="I45" s="26" t="str">
        <f t="shared" si="0"/>
        <v/>
      </c>
    </row>
    <row r="46" spans="1:9" ht="25.5" hidden="1" customHeight="1" x14ac:dyDescent="0.25">
      <c r="A46" s="10">
        <f t="shared" si="1"/>
        <v>0</v>
      </c>
      <c r="B46" s="23">
        <v>18</v>
      </c>
      <c r="C46" s="48" t="str">
        <f>IF([1]summary!B54="","",[1]summary!B54)</f>
        <v/>
      </c>
      <c r="D46" s="49"/>
      <c r="E46" s="50"/>
      <c r="F46" s="51"/>
      <c r="G46" s="24" t="str">
        <f>IF([1]summary!G54&lt;&gt;"",[1]summary!G54,"")</f>
        <v/>
      </c>
      <c r="H46" s="25"/>
      <c r="I46" s="26" t="str">
        <f t="shared" si="0"/>
        <v/>
      </c>
    </row>
    <row r="47" spans="1:9" ht="0.75" customHeight="1" thickBot="1" x14ac:dyDescent="0.3">
      <c r="A47" s="10">
        <f t="shared" si="1"/>
        <v>0</v>
      </c>
      <c r="B47" s="23">
        <v>19</v>
      </c>
      <c r="C47" s="48" t="str">
        <f>IF([1]summary!B55="","",[1]summary!B55)</f>
        <v/>
      </c>
      <c r="D47" s="49"/>
      <c r="E47" s="50"/>
      <c r="F47" s="51"/>
      <c r="G47" s="24" t="str">
        <f>IF([1]summary!G55&lt;&gt;"",[1]summary!G55,"")</f>
        <v/>
      </c>
      <c r="H47" s="25"/>
      <c r="I47" s="26" t="str">
        <f t="shared" si="0"/>
        <v/>
      </c>
    </row>
    <row r="48" spans="1:9" ht="45.75" hidden="1" customHeight="1" thickBot="1" x14ac:dyDescent="0.3">
      <c r="A48" s="10">
        <f t="shared" si="1"/>
        <v>0</v>
      </c>
      <c r="B48" s="27">
        <v>20</v>
      </c>
      <c r="C48" s="52" t="str">
        <f>IF([1]summary!B56="","",[1]summary!B56)</f>
        <v/>
      </c>
      <c r="D48" s="53"/>
      <c r="E48" s="54"/>
      <c r="F48" s="55"/>
      <c r="G48" s="28" t="str">
        <f>IF([1]summary!G56&lt;&gt;"",[1]summary!G56,"")</f>
        <v/>
      </c>
      <c r="H48" s="29"/>
      <c r="I48" s="30" t="str">
        <f t="shared" si="0"/>
        <v/>
      </c>
    </row>
    <row r="49" spans="1:11" ht="25.5" customHeight="1" thickBot="1" x14ac:dyDescent="0.3">
      <c r="A49" s="31">
        <f>IF(COUNTA([1]summary!$H$72:$H$81)=0,IF([1]summary!$G$20="všetky predmety spolu",1,0)*A28,IF([1]summary!$E$58="cenové ponuky komplexne",1,0)*A28)</f>
        <v>1</v>
      </c>
      <c r="B49" s="32"/>
      <c r="C49" s="33"/>
      <c r="D49" s="33"/>
      <c r="E49" s="33"/>
      <c r="F49" s="33"/>
      <c r="G49" s="33"/>
      <c r="H49" s="34" t="s">
        <v>16</v>
      </c>
      <c r="I49" s="35" t="str">
        <f>IF(SUM(I29:I48)&gt;0,SUM(I29:I48),"")</f>
        <v/>
      </c>
    </row>
    <row r="50" spans="1:11" x14ac:dyDescent="0.25">
      <c r="A50" s="10">
        <v>1</v>
      </c>
      <c r="B50" s="36" t="s">
        <v>17</v>
      </c>
      <c r="C50" s="12"/>
      <c r="D50" s="12"/>
      <c r="E50" s="12"/>
      <c r="F50" s="12"/>
      <c r="G50" s="12"/>
      <c r="H50" s="12"/>
    </row>
    <row r="51" spans="1:11" x14ac:dyDescent="0.25">
      <c r="A51" s="10">
        <v>1</v>
      </c>
    </row>
    <row r="52" spans="1:11" x14ac:dyDescent="0.25">
      <c r="A52" s="10">
        <v>1</v>
      </c>
    </row>
    <row r="53" spans="1:11" x14ac:dyDescent="0.25">
      <c r="A53" s="10">
        <f>IF([1]summary!$F$12=$K$53,1,0)</f>
        <v>1</v>
      </c>
      <c r="B53" s="44" t="s">
        <v>18</v>
      </c>
      <c r="C53" s="44"/>
      <c r="D53" s="44"/>
      <c r="E53" s="44"/>
      <c r="F53" s="44"/>
      <c r="G53" s="44"/>
      <c r="H53" s="44"/>
      <c r="I53" s="44"/>
      <c r="K53" s="7" t="s">
        <v>19</v>
      </c>
    </row>
    <row r="54" spans="1:11" x14ac:dyDescent="0.25">
      <c r="A54" s="10">
        <f>$A$53</f>
        <v>1</v>
      </c>
    </row>
    <row r="55" spans="1:11" ht="15" customHeight="1" x14ac:dyDescent="0.25">
      <c r="A55" s="10">
        <f t="shared" ref="A55:A59" si="2">$A$53</f>
        <v>1</v>
      </c>
      <c r="B55" s="45" t="s">
        <v>20</v>
      </c>
      <c r="C55" s="45"/>
      <c r="D55" s="45"/>
      <c r="E55" s="45"/>
      <c r="F55" s="45"/>
      <c r="G55" s="45"/>
      <c r="H55" s="45"/>
      <c r="I55" s="45"/>
    </row>
    <row r="56" spans="1:11" x14ac:dyDescent="0.25">
      <c r="A56" s="10">
        <f t="shared" si="2"/>
        <v>1</v>
      </c>
      <c r="B56" s="45"/>
      <c r="C56" s="45"/>
      <c r="D56" s="45"/>
      <c r="E56" s="45"/>
      <c r="F56" s="45"/>
      <c r="G56" s="45"/>
      <c r="H56" s="45"/>
      <c r="I56" s="45"/>
    </row>
    <row r="57" spans="1:11" x14ac:dyDescent="0.25">
      <c r="A57" s="10">
        <f t="shared" si="2"/>
        <v>1</v>
      </c>
      <c r="B57" s="45"/>
      <c r="C57" s="45"/>
      <c r="D57" s="45"/>
      <c r="E57" s="45"/>
      <c r="F57" s="45"/>
      <c r="G57" s="45"/>
      <c r="H57" s="45"/>
      <c r="I57" s="45"/>
    </row>
    <row r="58" spans="1:11" x14ac:dyDescent="0.25">
      <c r="A58" s="10">
        <f t="shared" si="2"/>
        <v>1</v>
      </c>
    </row>
    <row r="59" spans="1:11" x14ac:dyDescent="0.25">
      <c r="A59" s="10">
        <f t="shared" si="2"/>
        <v>1</v>
      </c>
    </row>
    <row r="60" spans="1:11" x14ac:dyDescent="0.25">
      <c r="A60" s="10">
        <v>1</v>
      </c>
      <c r="C60" s="37" t="s">
        <v>21</v>
      </c>
      <c r="D60" s="38"/>
    </row>
    <row r="61" spans="1:11" s="39" customFormat="1" x14ac:dyDescent="0.25">
      <c r="A61" s="10">
        <v>1</v>
      </c>
      <c r="C61" s="37"/>
    </row>
    <row r="62" spans="1:11" s="39" customFormat="1" ht="15" customHeight="1" x14ac:dyDescent="0.25">
      <c r="A62" s="10">
        <v>1</v>
      </c>
      <c r="C62" s="37" t="s">
        <v>22</v>
      </c>
      <c r="D62" s="38"/>
      <c r="G62" s="40"/>
      <c r="H62" s="40"/>
      <c r="I62" s="40"/>
    </row>
    <row r="63" spans="1:11" s="39" customFormat="1" x14ac:dyDescent="0.25">
      <c r="A63" s="10">
        <v>1</v>
      </c>
      <c r="F63" s="41"/>
      <c r="G63" s="46" t="str">
        <f>"podpis a pečiatka "&amp;IF(OR([1]summary!$K$41="",[1]summary!$K$41&gt;=[1]summary!$K$39),"navrhovateľa","dodávateľa")</f>
        <v>podpis a pečiatka navrhovateľa</v>
      </c>
      <c r="H63" s="46"/>
      <c r="I63" s="46"/>
    </row>
    <row r="64" spans="1:11" s="39" customFormat="1" x14ac:dyDescent="0.25">
      <c r="A64" s="10">
        <v>1</v>
      </c>
      <c r="F64" s="41"/>
      <c r="G64" s="42"/>
      <c r="H64" s="42"/>
      <c r="I64" s="42"/>
    </row>
    <row r="65" spans="1:10" ht="15" hidden="1" customHeight="1" x14ac:dyDescent="0.25">
      <c r="A65" s="10">
        <f>IF(COUNTA([1]summary!$H$72:$H$81)=0,1,0)</f>
        <v>0</v>
      </c>
      <c r="B65" s="47" t="s">
        <v>23</v>
      </c>
      <c r="C65" s="47"/>
      <c r="D65" s="47"/>
      <c r="E65" s="47"/>
      <c r="F65" s="47"/>
      <c r="G65" s="47"/>
      <c r="H65" s="47"/>
      <c r="I65" s="47"/>
      <c r="J65" s="43"/>
    </row>
    <row r="66" spans="1:10" hidden="1" x14ac:dyDescent="0.25">
      <c r="A66" s="10">
        <f>$A$65</f>
        <v>0</v>
      </c>
      <c r="B66" s="47"/>
      <c r="C66" s="47"/>
      <c r="D66" s="47"/>
      <c r="E66" s="47"/>
      <c r="F66" s="47"/>
      <c r="G66" s="47"/>
      <c r="H66" s="47"/>
      <c r="I66" s="47"/>
      <c r="J66" s="43"/>
    </row>
    <row r="67" spans="1:10" ht="15" customHeight="1" x14ac:dyDescent="0.25">
      <c r="A67" s="10">
        <f>IF(A65=1,0,1)</f>
        <v>1</v>
      </c>
      <c r="B67" s="47" t="s">
        <v>24</v>
      </c>
      <c r="C67" s="47"/>
      <c r="D67" s="47"/>
      <c r="E67" s="47"/>
      <c r="F67" s="47"/>
      <c r="G67" s="47"/>
      <c r="H67" s="47"/>
      <c r="I67" s="47"/>
      <c r="J67" s="43"/>
    </row>
    <row r="68" spans="1:10" x14ac:dyDescent="0.25">
      <c r="A68" s="10">
        <f>$A$67</f>
        <v>1</v>
      </c>
      <c r="B68" s="47"/>
      <c r="C68" s="47"/>
      <c r="D68" s="47"/>
      <c r="E68" s="47"/>
      <c r="F68" s="47"/>
      <c r="G68" s="47"/>
      <c r="H68" s="47"/>
      <c r="I68" s="47"/>
      <c r="J68" s="43"/>
    </row>
  </sheetData>
  <sheetProtection algorithmName="SHA-512" hashValue="TQCvvzo0VHd6Vb6QcLMaySU3uQ4tvaNDkv5kHR7KavLvLq2A9FNTsij/zFRdEG5g8IIpXiE/pVJ+NTbjW4O8Tg==" saltValue="f6DTkmpXpndKPQdmBrsy0A==" spinCount="100000" sheet="1" objects="1" scenarios="1" selectLockedCells="1"/>
  <autoFilter ref="A1:A68">
    <filterColumn colId="0">
      <filters>
        <filter val="1"/>
      </filters>
    </filterColumn>
  </autoFilter>
  <mergeCells count="71">
    <mergeCell ref="B5:I5"/>
    <mergeCell ref="B7:I7"/>
    <mergeCell ref="B9:I12"/>
    <mergeCell ref="C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B53:I53"/>
    <mergeCell ref="B55:I57"/>
    <mergeCell ref="G63:I63"/>
    <mergeCell ref="B65:I66"/>
    <mergeCell ref="B67:I68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Mária Kovačicová</dc:creator>
  <cp:lastModifiedBy>Mgr. Mária Kovačicová</cp:lastModifiedBy>
  <dcterms:created xsi:type="dcterms:W3CDTF">2017-11-10T13:01:41Z</dcterms:created>
  <dcterms:modified xsi:type="dcterms:W3CDTF">2017-11-10T13:02:51Z</dcterms:modified>
</cp:coreProperties>
</file>